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C4122577-57E4-4A79-AD52-98F0821C36F2}" xr6:coauthVersionLast="43" xr6:coauthVersionMax="43" xr10:uidLastSave="{00000000-0000-0000-0000-000000000000}"/>
  <bookViews>
    <workbookView xWindow="-120" yWindow="-120" windowWidth="29040" windowHeight="15840" xr2:uid="{1D11E0A0-BEAF-4E1C-893F-DB2462775A1B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F44" i="1"/>
  <c r="F43" i="1"/>
  <c r="G43" i="1" s="1"/>
  <c r="G42" i="1"/>
  <c r="F41" i="1"/>
  <c r="G41" i="1" s="1"/>
  <c r="F40" i="1"/>
  <c r="G40" i="1" s="1"/>
  <c r="G39" i="1"/>
  <c r="F38" i="1"/>
  <c r="G38" i="1" s="1"/>
  <c r="G37" i="1"/>
  <c r="G36" i="1"/>
  <c r="G35" i="1"/>
  <c r="G34" i="1"/>
  <c r="G33" i="1"/>
  <c r="G32" i="1"/>
  <c r="G31" i="1"/>
  <c r="F30" i="1"/>
  <c r="G30" i="1" s="1"/>
  <c r="G29" i="1"/>
  <c r="F29" i="1"/>
  <c r="G28" i="1"/>
  <c r="G27" i="1"/>
  <c r="F27" i="1"/>
  <c r="G26" i="1"/>
  <c r="F26" i="1"/>
  <c r="G25" i="1"/>
  <c r="F25" i="1"/>
  <c r="G24" i="1"/>
  <c r="F24" i="1"/>
  <c r="F19" i="1"/>
  <c r="G19" i="1" s="1"/>
  <c r="F18" i="1"/>
  <c r="G18" i="1" s="1"/>
  <c r="G17" i="1"/>
  <c r="F17" i="1"/>
  <c r="G16" i="1"/>
  <c r="F16" i="1"/>
  <c r="G15" i="1"/>
  <c r="F15" i="1"/>
  <c r="G14" i="1"/>
  <c r="F14" i="1"/>
  <c r="F13" i="1"/>
  <c r="G13" i="1" s="1"/>
  <c r="F12" i="1"/>
  <c r="G12" i="1" s="1"/>
  <c r="G11" i="1"/>
  <c r="F11" i="1"/>
  <c r="G10" i="1"/>
  <c r="F10" i="1"/>
  <c r="G9" i="1"/>
  <c r="F9" i="1"/>
  <c r="G8" i="1"/>
  <c r="F8" i="1"/>
  <c r="F7" i="1"/>
  <c r="G7" i="1" s="1"/>
  <c r="F6" i="1"/>
  <c r="G6" i="1" s="1"/>
  <c r="G5" i="1"/>
  <c r="F5" i="1"/>
</calcChain>
</file>

<file path=xl/sharedStrings.xml><?xml version="1.0" encoding="utf-8"?>
<sst xmlns="http://schemas.openxmlformats.org/spreadsheetml/2006/main" count="38" uniqueCount="29">
  <si>
    <t>ОТВОДЫ</t>
  </si>
  <si>
    <t>НАИМЕНОВАНИЕ</t>
  </si>
  <si>
    <t>Dy</t>
  </si>
  <si>
    <t>Вес кг</t>
  </si>
  <si>
    <t>Цена $ Китай</t>
  </si>
  <si>
    <t>Цена $ Россия</t>
  </si>
  <si>
    <t>Цена по курсу  с НДС</t>
  </si>
  <si>
    <r>
      <t>Отвод крутоизогнутый 90</t>
    </r>
    <r>
      <rPr>
        <b/>
        <vertAlign val="superscript"/>
        <sz val="13"/>
        <rFont val="Arial CYR"/>
        <family val="2"/>
        <charset val="204"/>
      </rPr>
      <t>о</t>
    </r>
    <r>
      <rPr>
        <b/>
        <sz val="13"/>
        <rFont val="Arial Cyr"/>
        <family val="2"/>
        <charset val="204"/>
      </rPr>
      <t xml:space="preserve"> </t>
    </r>
  </si>
  <si>
    <t>57х3,5</t>
  </si>
  <si>
    <t>57х5,0</t>
  </si>
  <si>
    <t>сталь 20,</t>
  </si>
  <si>
    <t>76х3,5</t>
  </si>
  <si>
    <t>ГОСТ 17375-2001</t>
  </si>
  <si>
    <t>89х4,0</t>
  </si>
  <si>
    <t>вода, пар, неагрессивные жидкости</t>
  </si>
  <si>
    <t>108х4,0</t>
  </si>
  <si>
    <t>108х6,0</t>
  </si>
  <si>
    <t>133х6,0</t>
  </si>
  <si>
    <t>159х4,5</t>
  </si>
  <si>
    <t>159х6,0</t>
  </si>
  <si>
    <t>219х8,0</t>
  </si>
  <si>
    <t>ФЛАНЦЫ</t>
  </si>
  <si>
    <t>Фланец  Ру 10</t>
  </si>
  <si>
    <t>сталь,</t>
  </si>
  <si>
    <t xml:space="preserve">плоский, приварной, </t>
  </si>
  <si>
    <t>исполнение 1,</t>
  </si>
  <si>
    <t xml:space="preserve">ГОСТ 12820-80 </t>
  </si>
  <si>
    <t>Фланец  Ру 16</t>
  </si>
  <si>
    <t>ГОСТ 12820-80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</si>
</sst>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#,##0.0\ _₽"/>
  </numFmts>
  <fonts count="8">
    <font>
      <sz val="11"/>
      <color theme="1"/>
      <name val="Calibri"/>
      <family val="2"/>
      <charset val="204"/>
      <scheme val="minor"/>
    </font>
    <font>
      <b/>
      <sz val="16"/>
      <color indexed="9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3"/>
      <name val="Arial Cyr"/>
      <family val="2"/>
      <charset val="204"/>
    </font>
    <font>
      <b/>
      <vertAlign val="superscript"/>
      <sz val="13"/>
      <name val="Arial CYR"/>
      <family val="2"/>
      <charset val="204"/>
    </font>
    <font>
      <sz val="11"/>
      <color indexed="8"/>
      <name val="宋体"/>
      <charset val="134"/>
    </font>
    <font>
      <b/>
      <sz val="1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0"/>
    </xf>
    <xf numFmtId="0" fontId="1" fillId="2" borderId="1" xfId="0" applyFont="1" applyFill="1" applyBorder="1" applyAlignment="1">
      <alignment horizontal="left" vertical="center" indent="20"/>
    </xf>
    <xf numFmtId="0" fontId="4" fillId="0" borderId="2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5" fontId="3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4" fillId="4" borderId="2" xfId="0" applyFont="1" applyFill="1" applyBorder="1"/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2">
    <cellStyle name="Обычный" xfId="0" builtinId="0"/>
    <cellStyle name="Обычный 2 2" xfId="1" xr:uid="{B8197D2E-30AC-4279-9096-739BB928F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12</xdr:row>
      <xdr:rowOff>171450</xdr:rowOff>
    </xdr:from>
    <xdr:to>
      <xdr:col>3</xdr:col>
      <xdr:colOff>200025</xdr:colOff>
      <xdr:row>17</xdr:row>
      <xdr:rowOff>100965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283589F-EEE9-495F-94CB-398967B5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476500"/>
          <a:ext cx="1752600" cy="882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30</xdr:row>
      <xdr:rowOff>161925</xdr:rowOff>
    </xdr:from>
    <xdr:to>
      <xdr:col>3</xdr:col>
      <xdr:colOff>154305</xdr:colOff>
      <xdr:row>35</xdr:row>
      <xdr:rowOff>165735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8451F1-41E0-4AE6-99D7-055D7628C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5600700"/>
          <a:ext cx="1373505" cy="956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Детали трубопровода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ы 3х Эксцентриковые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FC61-46B8-4973-BACA-EBEE6B4414E9}">
  <dimension ref="A1:G51"/>
  <sheetViews>
    <sheetView tabSelected="1" topLeftCell="A7" workbookViewId="0">
      <selection sqref="A1:G51"/>
    </sheetView>
  </sheetViews>
  <sheetFormatPr defaultRowHeight="15"/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7">
      <c r="A3" s="6"/>
      <c r="B3" s="7"/>
      <c r="C3" s="8"/>
      <c r="D3" s="8"/>
      <c r="E3" s="8"/>
      <c r="F3" s="9"/>
      <c r="G3" s="8"/>
    </row>
    <row r="4" spans="1:7" ht="15.75" thickBot="1">
      <c r="A4" s="10"/>
      <c r="B4" s="11"/>
      <c r="C4" s="8"/>
      <c r="D4" s="8"/>
      <c r="E4" s="8"/>
      <c r="F4" s="9"/>
      <c r="G4" s="8"/>
    </row>
    <row r="5" spans="1:7" ht="20.25" thickBot="1">
      <c r="A5" s="12" t="s">
        <v>7</v>
      </c>
      <c r="B5" s="13"/>
      <c r="C5" s="14" t="s">
        <v>8</v>
      </c>
      <c r="D5" s="15">
        <v>0.6</v>
      </c>
      <c r="E5" s="15">
        <v>0.44</v>
      </c>
      <c r="F5" s="16">
        <f>E5*1.7*1.05</f>
        <v>0.78539999999999999</v>
      </c>
      <c r="G5" s="17">
        <f>F5*1.2*'[1]Содержание '!$C$3</f>
        <v>65.973600000000005</v>
      </c>
    </row>
    <row r="6" spans="1:7" ht="15.75" thickBot="1">
      <c r="A6" s="18"/>
      <c r="B6" s="19"/>
      <c r="C6" s="20" t="s">
        <v>9</v>
      </c>
      <c r="D6" s="21">
        <v>0.8</v>
      </c>
      <c r="E6" s="21">
        <v>0.73</v>
      </c>
      <c r="F6" s="16">
        <f t="shared" ref="F6:F19" si="0">E6*1.7*1.05</f>
        <v>1.3030499999999998</v>
      </c>
      <c r="G6" s="17">
        <f>F6*1.2*'[1]Содержание '!$C$3</f>
        <v>109.45619999999998</v>
      </c>
    </row>
    <row r="7" spans="1:7" ht="15.75" thickBot="1">
      <c r="A7" s="18" t="s">
        <v>10</v>
      </c>
      <c r="B7" s="19"/>
      <c r="C7" s="20" t="s">
        <v>11</v>
      </c>
      <c r="D7" s="21">
        <v>1</v>
      </c>
      <c r="E7" s="21">
        <v>0.89</v>
      </c>
      <c r="F7" s="16">
        <f t="shared" si="0"/>
        <v>1.5886499999999999</v>
      </c>
      <c r="G7" s="17">
        <f>F7*1.2*'[1]Содержание '!$C$3</f>
        <v>133.44659999999999</v>
      </c>
    </row>
    <row r="8" spans="1:7" ht="15.75" thickBot="1">
      <c r="A8" s="18" t="s">
        <v>12</v>
      </c>
      <c r="B8" s="19"/>
      <c r="C8" s="20" t="s">
        <v>13</v>
      </c>
      <c r="D8" s="21">
        <v>1.5</v>
      </c>
      <c r="E8" s="21">
        <v>1.08</v>
      </c>
      <c r="F8" s="16">
        <f t="shared" si="0"/>
        <v>1.9278000000000002</v>
      </c>
      <c r="G8" s="17">
        <f>F8*1.2*'[1]Содержание '!$C$3</f>
        <v>161.93520000000001</v>
      </c>
    </row>
    <row r="9" spans="1:7" ht="15.75" thickBot="1">
      <c r="A9" s="18" t="s">
        <v>14</v>
      </c>
      <c r="B9" s="19"/>
      <c r="C9" s="20" t="s">
        <v>15</v>
      </c>
      <c r="D9" s="21">
        <v>2.5</v>
      </c>
      <c r="E9" s="21">
        <v>1.79</v>
      </c>
      <c r="F9" s="16">
        <f t="shared" si="0"/>
        <v>3.1951500000000004</v>
      </c>
      <c r="G9" s="17">
        <f>F9*1.2*'[1]Содержание '!$C$3</f>
        <v>268.39260000000002</v>
      </c>
    </row>
    <row r="10" spans="1:7" ht="15.75" thickBot="1">
      <c r="A10" s="18"/>
      <c r="B10" s="19"/>
      <c r="C10" s="20" t="s">
        <v>16</v>
      </c>
      <c r="D10" s="21">
        <v>3.6</v>
      </c>
      <c r="E10" s="21">
        <v>3.04</v>
      </c>
      <c r="F10" s="16">
        <f t="shared" si="0"/>
        <v>5.4264000000000001</v>
      </c>
      <c r="G10" s="17">
        <f>F10*1.2*'[1]Содержание '!$C$3</f>
        <v>455.81760000000003</v>
      </c>
    </row>
    <row r="11" spans="1:7" ht="15.75" thickBot="1">
      <c r="A11" s="18"/>
      <c r="B11" s="19"/>
      <c r="C11" s="20" t="s">
        <v>17</v>
      </c>
      <c r="D11" s="21">
        <v>5.7</v>
      </c>
      <c r="E11" s="21">
        <v>4.62</v>
      </c>
      <c r="F11" s="16">
        <f t="shared" si="0"/>
        <v>8.2467000000000006</v>
      </c>
      <c r="G11" s="17">
        <f>F11*1.2*'[1]Содержание '!$C$3</f>
        <v>692.72280000000012</v>
      </c>
    </row>
    <row r="12" spans="1:7" ht="15.75" thickBot="1">
      <c r="A12" s="18"/>
      <c r="B12" s="19"/>
      <c r="C12" s="20" t="s">
        <v>18</v>
      </c>
      <c r="D12" s="21">
        <v>6.1</v>
      </c>
      <c r="E12" s="21">
        <v>5.2</v>
      </c>
      <c r="F12" s="16">
        <f t="shared" si="0"/>
        <v>9.282</v>
      </c>
      <c r="G12" s="17">
        <f>F12*1.2*'[1]Содержание '!$C$3</f>
        <v>779.68799999999987</v>
      </c>
    </row>
    <row r="13" spans="1:7" ht="15.75" thickBot="1">
      <c r="A13" s="18"/>
      <c r="B13" s="19"/>
      <c r="C13" s="20" t="s">
        <v>19</v>
      </c>
      <c r="D13" s="21">
        <v>8.1</v>
      </c>
      <c r="E13" s="21">
        <v>6.74</v>
      </c>
      <c r="F13" s="16">
        <f t="shared" si="0"/>
        <v>12.030900000000001</v>
      </c>
      <c r="G13" s="17">
        <f>F13*1.2*'[1]Содержание '!$C$3</f>
        <v>1010.5956</v>
      </c>
    </row>
    <row r="14" spans="1:7" ht="15.75" thickBot="1">
      <c r="A14" s="18"/>
      <c r="B14" s="19"/>
      <c r="C14" s="20" t="s">
        <v>20</v>
      </c>
      <c r="D14" s="21">
        <v>20</v>
      </c>
      <c r="E14" s="21">
        <v>14.63</v>
      </c>
      <c r="F14" s="16">
        <f t="shared" si="0"/>
        <v>26.114550000000005</v>
      </c>
      <c r="G14" s="17">
        <f>F14*1.2*'[1]Содержание '!$C$3</f>
        <v>2193.6222000000002</v>
      </c>
    </row>
    <row r="15" spans="1:7" ht="15.75" thickBot="1">
      <c r="A15" s="18"/>
      <c r="B15" s="19"/>
      <c r="C15" s="22"/>
      <c r="D15" s="23"/>
      <c r="E15" s="23"/>
      <c r="F15" s="16">
        <f t="shared" si="0"/>
        <v>0</v>
      </c>
      <c r="G15" s="17">
        <f t="shared" ref="G15:G19" si="1">F15*1.2*68</f>
        <v>0</v>
      </c>
    </row>
    <row r="16" spans="1:7" ht="15.75" thickBot="1">
      <c r="A16" s="24"/>
      <c r="B16" s="19"/>
      <c r="C16" s="22"/>
      <c r="D16" s="23"/>
      <c r="E16" s="23"/>
      <c r="F16" s="16">
        <f t="shared" si="0"/>
        <v>0</v>
      </c>
      <c r="G16" s="17">
        <f t="shared" si="1"/>
        <v>0</v>
      </c>
    </row>
    <row r="17" spans="1:7" ht="15.75" thickBot="1">
      <c r="A17" s="24"/>
      <c r="B17" s="19"/>
      <c r="C17" s="22"/>
      <c r="D17" s="23"/>
      <c r="E17" s="23"/>
      <c r="F17" s="16">
        <f t="shared" si="0"/>
        <v>0</v>
      </c>
      <c r="G17" s="17">
        <f t="shared" si="1"/>
        <v>0</v>
      </c>
    </row>
    <row r="18" spans="1:7" ht="15.75" thickBot="1">
      <c r="A18" s="24"/>
      <c r="B18" s="25"/>
      <c r="C18" s="22"/>
      <c r="D18" s="23"/>
      <c r="E18" s="23"/>
      <c r="F18" s="16">
        <f t="shared" si="0"/>
        <v>0</v>
      </c>
      <c r="G18" s="17">
        <f t="shared" si="1"/>
        <v>0</v>
      </c>
    </row>
    <row r="19" spans="1:7" ht="15.75" thickBot="1">
      <c r="A19" s="26"/>
      <c r="B19" s="27"/>
      <c r="C19" s="28"/>
      <c r="D19" s="29"/>
      <c r="E19" s="29"/>
      <c r="F19" s="16">
        <f t="shared" si="0"/>
        <v>0</v>
      </c>
      <c r="G19" s="17">
        <f t="shared" si="1"/>
        <v>0</v>
      </c>
    </row>
    <row r="20" spans="1:7" ht="20.25">
      <c r="A20" s="30" t="s">
        <v>21</v>
      </c>
      <c r="B20" s="30"/>
      <c r="C20" s="31"/>
      <c r="D20" s="31"/>
      <c r="E20" s="31"/>
      <c r="F20" s="31"/>
      <c r="G20" s="31"/>
    </row>
    <row r="21" spans="1:7">
      <c r="A21" s="2" t="s">
        <v>1</v>
      </c>
      <c r="B21" s="3"/>
      <c r="C21" s="4" t="s">
        <v>2</v>
      </c>
      <c r="D21" s="4" t="s">
        <v>3</v>
      </c>
      <c r="E21" s="4" t="s">
        <v>4</v>
      </c>
      <c r="F21" s="5" t="s">
        <v>5</v>
      </c>
      <c r="G21" s="4" t="s">
        <v>6</v>
      </c>
    </row>
    <row r="22" spans="1:7">
      <c r="A22" s="6"/>
      <c r="B22" s="7"/>
      <c r="C22" s="8"/>
      <c r="D22" s="8"/>
      <c r="E22" s="8"/>
      <c r="F22" s="9"/>
      <c r="G22" s="8"/>
    </row>
    <row r="23" spans="1:7" ht="15.75" thickBot="1">
      <c r="A23" s="10"/>
      <c r="B23" s="11"/>
      <c r="C23" s="8"/>
      <c r="D23" s="8"/>
      <c r="E23" s="8"/>
      <c r="F23" s="9"/>
      <c r="G23" s="8"/>
    </row>
    <row r="24" spans="1:7" ht="16.5">
      <c r="A24" s="32" t="s">
        <v>22</v>
      </c>
      <c r="B24" s="33"/>
      <c r="C24" s="34">
        <v>50</v>
      </c>
      <c r="D24" s="35">
        <v>2.06</v>
      </c>
      <c r="E24" s="35">
        <v>2.06</v>
      </c>
      <c r="F24" s="36">
        <f>E24*1.7*1.05</f>
        <v>3.6770999999999998</v>
      </c>
      <c r="G24" s="37">
        <f>F24*1.1*'[1]Содержание '!$C$3</f>
        <v>283.13670000000002</v>
      </c>
    </row>
    <row r="25" spans="1:7">
      <c r="A25" s="38" t="s">
        <v>23</v>
      </c>
      <c r="B25" s="39"/>
      <c r="C25" s="40">
        <v>65</v>
      </c>
      <c r="D25" s="41"/>
      <c r="E25" s="42"/>
      <c r="F25" s="43">
        <f t="shared" ref="F25:F44" si="2">E25*1.5*1.1</f>
        <v>0</v>
      </c>
      <c r="G25" s="37">
        <f>F25*1.1*'[1]Содержание '!$C$3</f>
        <v>0</v>
      </c>
    </row>
    <row r="26" spans="1:7">
      <c r="A26" s="38" t="s">
        <v>24</v>
      </c>
      <c r="B26" s="39"/>
      <c r="C26" s="40">
        <v>80</v>
      </c>
      <c r="D26" s="41">
        <v>3.19</v>
      </c>
      <c r="E26" s="41">
        <v>2.58</v>
      </c>
      <c r="F26" s="43">
        <f t="shared" si="2"/>
        <v>4.2570000000000006</v>
      </c>
      <c r="G26" s="37">
        <f>F26*1.1*'[1]Содержание '!$C$3</f>
        <v>327.7890000000001</v>
      </c>
    </row>
    <row r="27" spans="1:7">
      <c r="A27" s="38" t="s">
        <v>25</v>
      </c>
      <c r="B27" s="39"/>
      <c r="C27" s="40">
        <v>100</v>
      </c>
      <c r="D27" s="41">
        <v>3.96</v>
      </c>
      <c r="E27" s="41">
        <v>3.21</v>
      </c>
      <c r="F27" s="43">
        <f t="shared" si="2"/>
        <v>5.2965</v>
      </c>
      <c r="G27" s="37">
        <f>F27*1.1*'[1]Содержание '!$C$3</f>
        <v>407.83050000000003</v>
      </c>
    </row>
    <row r="28" spans="1:7">
      <c r="A28" s="38" t="s">
        <v>26</v>
      </c>
      <c r="B28" s="39"/>
      <c r="C28" s="40">
        <v>125</v>
      </c>
      <c r="D28" s="41"/>
      <c r="E28" s="41"/>
      <c r="F28" s="43"/>
      <c r="G28" s="37">
        <f>F28*1.1*'[1]Содержание '!$C$3</f>
        <v>0</v>
      </c>
    </row>
    <row r="29" spans="1:7">
      <c r="A29" s="38"/>
      <c r="B29" s="39"/>
      <c r="C29" s="40">
        <v>150</v>
      </c>
      <c r="D29" s="41">
        <v>6.62</v>
      </c>
      <c r="E29" s="41">
        <v>5.36</v>
      </c>
      <c r="F29" s="43">
        <f t="shared" si="2"/>
        <v>8.8440000000000012</v>
      </c>
      <c r="G29" s="37">
        <f>F29*1.1*'[1]Содержание '!$C$3</f>
        <v>680.98800000000017</v>
      </c>
    </row>
    <row r="30" spans="1:7">
      <c r="A30" s="38"/>
      <c r="B30" s="39"/>
      <c r="C30" s="40">
        <v>200</v>
      </c>
      <c r="D30" s="41">
        <v>8.0500000000000007</v>
      </c>
      <c r="E30" s="41">
        <v>6.52</v>
      </c>
      <c r="F30" s="43">
        <f t="shared" si="2"/>
        <v>10.758000000000001</v>
      </c>
      <c r="G30" s="37">
        <f>F30*1.1*'[1]Содержание '!$C$3</f>
        <v>828.3660000000001</v>
      </c>
    </row>
    <row r="31" spans="1:7">
      <c r="A31" s="38"/>
      <c r="B31" s="39"/>
      <c r="C31" s="40">
        <v>250</v>
      </c>
      <c r="D31" s="41"/>
      <c r="E31" s="41"/>
      <c r="F31" s="43"/>
      <c r="G31" s="37">
        <f t="shared" ref="G31:G51" si="3">F31*1.1*60</f>
        <v>0</v>
      </c>
    </row>
    <row r="32" spans="1:7">
      <c r="A32" s="38"/>
      <c r="B32" s="39"/>
      <c r="C32" s="40">
        <v>300</v>
      </c>
      <c r="D32" s="41"/>
      <c r="E32" s="41"/>
      <c r="F32" s="43"/>
      <c r="G32" s="37">
        <f t="shared" si="3"/>
        <v>0</v>
      </c>
    </row>
    <row r="33" spans="1:7">
      <c r="A33" s="38"/>
      <c r="B33" s="39"/>
      <c r="C33" s="40">
        <v>350</v>
      </c>
      <c r="D33" s="41"/>
      <c r="E33" s="41"/>
      <c r="F33" s="43"/>
      <c r="G33" s="37">
        <f t="shared" si="3"/>
        <v>0</v>
      </c>
    </row>
    <row r="34" spans="1:7">
      <c r="A34" s="38"/>
      <c r="B34" s="39"/>
      <c r="C34" s="40">
        <v>400</v>
      </c>
      <c r="D34" s="41"/>
      <c r="E34" s="41"/>
      <c r="F34" s="43"/>
      <c r="G34" s="37">
        <f t="shared" si="3"/>
        <v>0</v>
      </c>
    </row>
    <row r="35" spans="1:7">
      <c r="A35" s="38"/>
      <c r="B35" s="39"/>
      <c r="C35" s="40">
        <v>500</v>
      </c>
      <c r="D35" s="41"/>
      <c r="E35" s="41"/>
      <c r="F35" s="43"/>
      <c r="G35" s="37">
        <f t="shared" si="3"/>
        <v>0</v>
      </c>
    </row>
    <row r="36" spans="1:7">
      <c r="A36" s="38"/>
      <c r="B36" s="39"/>
      <c r="C36" s="40">
        <v>600</v>
      </c>
      <c r="D36" s="41"/>
      <c r="E36" s="41"/>
      <c r="F36" s="43"/>
      <c r="G36" s="37">
        <f t="shared" si="3"/>
        <v>0</v>
      </c>
    </row>
    <row r="37" spans="1:7" ht="15.75" thickBot="1">
      <c r="A37" s="44"/>
      <c r="B37" s="45"/>
      <c r="C37" s="46"/>
      <c r="D37" s="47"/>
      <c r="E37" s="47"/>
      <c r="F37" s="48"/>
      <c r="G37" s="37">
        <f t="shared" si="3"/>
        <v>0</v>
      </c>
    </row>
    <row r="38" spans="1:7" ht="16.5">
      <c r="A38" s="49" t="s">
        <v>27</v>
      </c>
      <c r="B38" s="50"/>
      <c r="C38" s="51">
        <v>50</v>
      </c>
      <c r="D38" s="52">
        <v>2.58</v>
      </c>
      <c r="E38" s="52">
        <v>2.58</v>
      </c>
      <c r="F38" s="36">
        <f t="shared" si="2"/>
        <v>4.2570000000000006</v>
      </c>
      <c r="G38" s="37">
        <f>F38*1.1*'[1]Содержание '!$C$3</f>
        <v>327.7890000000001</v>
      </c>
    </row>
    <row r="39" spans="1:7">
      <c r="A39" s="24" t="s">
        <v>23</v>
      </c>
      <c r="B39" s="25"/>
      <c r="C39" s="53">
        <v>65</v>
      </c>
      <c r="D39" s="23"/>
      <c r="E39" s="23"/>
      <c r="F39" s="43"/>
      <c r="G39" s="37">
        <f>F39*1.1*'[1]Содержание '!$C$3</f>
        <v>0</v>
      </c>
    </row>
    <row r="40" spans="1:7">
      <c r="A40" s="24" t="s">
        <v>24</v>
      </c>
      <c r="B40" s="25"/>
      <c r="C40" s="53">
        <v>80</v>
      </c>
      <c r="D40" s="23">
        <v>3.71</v>
      </c>
      <c r="E40" s="23">
        <v>3.01</v>
      </c>
      <c r="F40" s="43">
        <f t="shared" si="2"/>
        <v>4.9664999999999999</v>
      </c>
      <c r="G40" s="37">
        <f>F40*1.1*'[1]Содержание '!$C$3</f>
        <v>382.42050000000006</v>
      </c>
    </row>
    <row r="41" spans="1:7">
      <c r="A41" s="24" t="s">
        <v>25</v>
      </c>
      <c r="B41" s="25"/>
      <c r="C41" s="53">
        <v>100</v>
      </c>
      <c r="D41" s="23">
        <v>4.7300000000000004</v>
      </c>
      <c r="E41" s="23">
        <v>3.83</v>
      </c>
      <c r="F41" s="43">
        <f t="shared" si="2"/>
        <v>6.3195000000000006</v>
      </c>
      <c r="G41" s="37">
        <f>F41*1.1*'[1]Содержание '!$C$3</f>
        <v>486.6015000000001</v>
      </c>
    </row>
    <row r="42" spans="1:7">
      <c r="A42" s="24" t="s">
        <v>28</v>
      </c>
      <c r="B42" s="25"/>
      <c r="C42" s="53">
        <v>125</v>
      </c>
      <c r="D42" s="23"/>
      <c r="E42" s="23"/>
      <c r="F42" s="43"/>
      <c r="G42" s="37">
        <f>F42*1.1*'[1]Содержание '!$C$3</f>
        <v>0</v>
      </c>
    </row>
    <row r="43" spans="1:7">
      <c r="A43" s="24"/>
      <c r="B43" s="25"/>
      <c r="C43" s="53">
        <v>150</v>
      </c>
      <c r="D43" s="23">
        <v>7.81</v>
      </c>
      <c r="E43" s="23">
        <v>6.33</v>
      </c>
      <c r="F43" s="43">
        <f t="shared" si="2"/>
        <v>10.444500000000001</v>
      </c>
      <c r="G43" s="37">
        <f>F43*1.1*'[1]Содержание '!$C$3</f>
        <v>804.22650000000021</v>
      </c>
    </row>
    <row r="44" spans="1:7">
      <c r="A44" s="24"/>
      <c r="B44" s="25"/>
      <c r="C44" s="53">
        <v>200</v>
      </c>
      <c r="D44" s="23">
        <v>10.1</v>
      </c>
      <c r="E44" s="23">
        <v>8.18</v>
      </c>
      <c r="F44" s="43">
        <f t="shared" si="2"/>
        <v>13.497</v>
      </c>
      <c r="G44" s="37">
        <f>F44*1.1*'[1]Содержание '!$C$3</f>
        <v>1039.269</v>
      </c>
    </row>
    <row r="45" spans="1:7">
      <c r="A45" s="24"/>
      <c r="B45" s="25"/>
      <c r="C45" s="53">
        <v>250</v>
      </c>
      <c r="D45" s="23"/>
      <c r="E45" s="23"/>
      <c r="F45" s="43"/>
      <c r="G45" s="37">
        <f t="shared" si="3"/>
        <v>0</v>
      </c>
    </row>
    <row r="46" spans="1:7">
      <c r="A46" s="24"/>
      <c r="B46" s="25"/>
      <c r="C46" s="53">
        <v>300</v>
      </c>
      <c r="D46" s="23"/>
      <c r="E46" s="23"/>
      <c r="F46" s="43"/>
      <c r="G46" s="37">
        <f t="shared" si="3"/>
        <v>0</v>
      </c>
    </row>
    <row r="47" spans="1:7">
      <c r="A47" s="24"/>
      <c r="B47" s="25"/>
      <c r="C47" s="53">
        <v>350</v>
      </c>
      <c r="D47" s="23"/>
      <c r="E47" s="23"/>
      <c r="F47" s="43"/>
      <c r="G47" s="37">
        <f t="shared" si="3"/>
        <v>0</v>
      </c>
    </row>
    <row r="48" spans="1:7">
      <c r="A48" s="24"/>
      <c r="B48" s="25"/>
      <c r="C48" s="53">
        <v>400</v>
      </c>
      <c r="D48" s="23"/>
      <c r="E48" s="23"/>
      <c r="F48" s="43"/>
      <c r="G48" s="37">
        <f t="shared" si="3"/>
        <v>0</v>
      </c>
    </row>
    <row r="49" spans="1:7">
      <c r="A49" s="24"/>
      <c r="B49" s="25"/>
      <c r="C49" s="53">
        <v>500</v>
      </c>
      <c r="D49" s="23"/>
      <c r="E49" s="23"/>
      <c r="F49" s="43"/>
      <c r="G49" s="37">
        <f t="shared" si="3"/>
        <v>0</v>
      </c>
    </row>
    <row r="50" spans="1:7">
      <c r="A50" s="24"/>
      <c r="B50" s="25"/>
      <c r="C50" s="53">
        <v>600</v>
      </c>
      <c r="D50" s="23"/>
      <c r="E50" s="23"/>
      <c r="F50" s="43"/>
      <c r="G50" s="37">
        <f t="shared" si="3"/>
        <v>0</v>
      </c>
    </row>
    <row r="51" spans="1:7" ht="15.75" thickBot="1">
      <c r="A51" s="26"/>
      <c r="B51" s="27"/>
      <c r="C51" s="46"/>
      <c r="D51" s="47"/>
      <c r="E51" s="47"/>
      <c r="F51" s="48"/>
      <c r="G51" s="37">
        <f t="shared" si="3"/>
        <v>0</v>
      </c>
    </row>
  </sheetData>
  <mergeCells count="13">
    <mergeCell ref="A21:B23"/>
    <mergeCell ref="C21:C23"/>
    <mergeCell ref="D21:D23"/>
    <mergeCell ref="E21:E23"/>
    <mergeCell ref="F21:F23"/>
    <mergeCell ref="G21:G23"/>
    <mergeCell ref="A1:G1"/>
    <mergeCell ref="A2:B4"/>
    <mergeCell ref="C2:C4"/>
    <mergeCell ref="D2:D4"/>
    <mergeCell ref="E2:E4"/>
    <mergeCell ref="F2:F4"/>
    <mergeCell ref="G2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2019-06-03T08:03:22Z</dcterms:created>
  <dcterms:modified xsi:type="dcterms:W3CDTF">2019-06-03T08:03:44Z</dcterms:modified>
</cp:coreProperties>
</file>